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1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<sst xmlns="http://schemas.openxmlformats.org/spreadsheetml/2006/main" count="331" uniqueCount="247">
  <si>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</si>
  <si>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</si>
  <si>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</si>
  <si>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</si>
  <si>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</si>
  <si>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</si>
  <si>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</si>
  <si>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</si>
  <si>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</si>
  <si>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</si>
  <si>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</si>
  <si>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</si>
  <si>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</si>
  <si>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</si>
  <si>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</si>
  <si>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</si>
  <si>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</si>
  <si>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</si>
  <si>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</si>
  <si>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</si>
  <si>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</si>
  <si>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</si>
  <si>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</si>
  <si>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</si>
  <si>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</si>
  <si>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</si>
  <si>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</si>
  <si>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</si>
  <si>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</si>
  <si>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</si>
  <si>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</si>
  <si>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</si>
  <si>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</si>
  <si>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</si>
  <si>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</si>
  <si>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</si>
  <si>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</si>
  <si>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</si>
  <si>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</si>
  <si>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</si>
  <si>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</si>
  <si>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</si>
  <si>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</si>
  <si>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</si>
  <si>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</si>
  <si>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</si>
  <si>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</si>
  <si>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</si>
  <si>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</si>
  <si>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</si>
  <si>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</si>
  <si>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</si>
  <si>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</si>
  <si>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</si>
  <si>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</si>
  <si>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</si>
  <si>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</si>
  <si>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</si>
  <si>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</si>
  <si>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</si>
  <si>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</si>
  <si>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</si>
  <si>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</si>
  <si>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</si>
  <si>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</si>
  <si>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</si>
  <si>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</si>
  <si>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</si>
  <si>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</si>
  <si>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</si>
  <si>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</si>
  <si>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</si>
  <si>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</si>
  <si>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</si>
  <si>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</si>
  <si>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</si>
  <si>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</si>
  <si>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</si>
  <si>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</si>
  <si>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</si>
  <si>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</si>
  <si>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</si>
  <si>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</si>
  <si>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</si>
  <si>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</si>
  <si>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</si>
  <si>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</si>
  <si>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</si>
  <si>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</si>
  <si>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</si>
  <si>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</si>
  <si>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</si>
  <si>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</si>
  <si>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</si>
  <si>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</si>
  <si>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</si>
  <si>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</si>
  <si>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</si>
  <si>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</si>
  <si>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</si>
  <si>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</si>
  <si>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</si>
  <si>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</si>
  <si>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</si>
  <si>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</si>
  <si>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</si>
  <si>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</si>
  <si>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</si>
  <si>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</si>
  <si>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</si>
  <si>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</si>
  <si>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</si>
  <si>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</si>
  <si>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</si>
  <si>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</si>
  <si>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</si>
  <si>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</si>
  <si>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</si>
  <si>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</si>
  <si>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</si>
  <si>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</si>
  <si>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</si>
  <si>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</si>
  <si>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</si>
  <si>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</si>
  <si>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</si>
  <si>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</si>
  <si>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</si>
  <si>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</si>
  <si>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</si>
  <si>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</si>
  <si>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</si>
  <si>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</si>
  <si>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</si>
  <si>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</si>
  <si>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</si>
  <si>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</si>
  <si>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</si>
  <si>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</si>
  <si>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</si>
  <si>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</si>
  <si>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</si>
  <si>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</si>
  <si>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</si>
  <si>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</si>
  <si>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</si>
  <si>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</si>
  <si>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</si>
  <si>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</si>
  <si>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</si>
  <si>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</si>
  <si>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</si>
  <si>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</si>
  <si>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</si>
  <si>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</si>
  <si>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</si>
  <si>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</si>
  <si>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</si>
  <si>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</si>
  <si>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</si>
  <si>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</si>
  <si>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</si>
  <si>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</si>
  <si>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</si>
  <si>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</si>
  <si>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</si>
  <si>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</si>
  <si>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</si>
  <si>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</si>
  <si>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</si>
  <si>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</si>
  <si>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</si>
  <si>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</si>
  <si>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</si>
  <si>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</si>
  <si>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</si>
  <si>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</si>
  <si>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</si>
  <si>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</si>
  <si>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</si>
  <si>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</si>
  <si>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</si>
  <si>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</si>
  <si>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</si>
  <si>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</si>
  <si>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</si>
  <si>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</si>
  <si>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</si>
  <si>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</si>
  <si>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</si>
  <si>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</si>
  <si>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</si>
  <si>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</si>
  <si>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</si>
  <si>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</si>
  <si>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</si>
  <si>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</si>
  <si>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</si>
  <si>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</si>
  <si>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</si>
  <si>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</si>
  <si>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</si>
  <si>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</si>
  <si>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</si>
  <si>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</si>
  <si>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</si>
  <si>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</si>
  <si>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</si>
  <si>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</si>
  <si>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</si>
  <si>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</si>
  <si>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</si>
  <si>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</si>
  <si>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</si>
  <si>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</si>
  <si>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</si>
  <si>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</si>
  <si>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</si>
  <si>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</si>
  <si>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</si>
  <si>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</si>
  <si>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</si>
  <si>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</si>
  <si>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</si>
  <si>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</si>
  <si>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</si>
  <si>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</si>
  <si>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</si>
  <si>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</si>
  <si>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</si>
  <si>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</si>
  <si>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</si>
  <si>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</si>
  <si>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</si>
  <si>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</si>
  <si>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</si>
  <si>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</si>
  <si>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</si>
  <si>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</si>
  <si>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</si>
  <si>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</si>
  <si>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</si>
  <si>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</si>
  <si>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</si>
  <si>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</si>
  <si>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30 სექტემბერი 2019</t>
  </si>
  <si>
    <t>ანგარიშგების პერიოდი: 1 იანვარი 2019 – 30 სექტემბერი 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</si>
</sst>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01\Shared\Reporting,%20Operational%20Risks,%20Health%20Optimization\Reporting\FSA\2019\09.September\Aldagi\To%20send\finansuri%20angarishgebis%20danarti%20N%201%20Aldagi%20September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01\Shared\Reporting,%20Operational%20Risks,%20Health%20Optimization\Reporting\FSA\2019\09.September\Aldagi\To%20send\kvartaluri%20statistikuri%20angarishi,%20dazgveva%20%20(Aldagi%2030%20September%20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3" t="s">
        <v>84</v>
      </c>
      <c r="C2" s="243"/>
      <c r="D2" s="232" t="s">
        <v>243</v>
      </c>
      <c r="E2" s="237" t="s">
        <v>238</v>
      </c>
    </row>
    <row r="3" spans="2:5" s="236" customFormat="1" ht="13.5">
      <c r="B3" s="244" t="s">
        <v>245</v>
      </c>
      <c r="C3" s="244"/>
      <c r="D3" s="244"/>
      <c r="E3" s="244"/>
    </row>
    <row r="4" spans="2:3" ht="13.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7" t="s">
        <v>90</v>
      </c>
      <c r="D9" s="247"/>
      <c r="E9" s="247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9754950.331305867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30165622.69464712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930614.9333999989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8148287.133203103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37659661.39438697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697678.5527210005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10339.669999999991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581039.4560000004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16936924.729204856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75851590.23544967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2500891.160000001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6506093.410000004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840794.2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16182511.556806872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970959.3125882392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4618953.230654403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212356912.00036806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7" t="s">
        <v>128</v>
      </c>
      <c r="D30" s="247"/>
      <c r="E30" s="247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109578902.02845365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30110144.36316435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585733.5616438356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4809327.2599999895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434241.23736986704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876755.4614574409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9735726.507690335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156130830.41977948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7" t="s">
        <v>151</v>
      </c>
      <c r="D43" s="247"/>
      <c r="E43" s="247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6794783.583465483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33968447.36993408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13573695.277189013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56226081.58058858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212356912.00036806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tabSelected="1" zoomScale="90" zoomScaleNormal="90" zoomScalePageLayoutView="0" workbookViewId="0" topLeftCell="A1">
      <pane ySplit="6" topLeftCell="A13" activePane="bottomLeft" state="frozen"/>
      <selection pane="topLeft" activeCell="C120" sqref="C120"/>
      <selection pane="bottomLeft" activeCell="G17" sqref="G17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67077962.275033705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22315445.730744854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6804061.897111513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3403071.0726488885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41361525.71982623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17472510.729705874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1373272.6184999999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50598138.83249309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50313536.8488064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2003660.6200000006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14380179.47489256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-7266234.27602582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19715111.968907848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9644070.896394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37887.093360058716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-699.8299229999466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-12487.702283079201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9594395.930673862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3538992.8499999954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908588.979225002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-25603.913961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4473185.743185997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173905.90975213802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5295116.097240003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25010228.06614785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31339.285714285717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-31339.285714285717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1958692.9186257883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432882.00442004827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2292443.330379144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303950.90654465766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4987969.159969637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8619760.504285716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5657975.004445095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53774.79967500003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825265.6599998099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49573.7049041096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1208545.0001877218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15969053.267281191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2395357.990092179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13573695.277189013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" sqref="A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2019 – 30 სექტემბერი 2019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305</v>
      </c>
      <c r="D11" s="90">
        <f t="shared" si="0"/>
        <v>540761</v>
      </c>
      <c r="E11" s="90">
        <f t="shared" si="0"/>
        <v>0</v>
      </c>
      <c r="F11" s="90">
        <f t="shared" si="0"/>
        <v>541066</v>
      </c>
      <c r="G11" s="90">
        <f t="shared" si="0"/>
        <v>754198</v>
      </c>
      <c r="H11" s="47"/>
      <c r="I11" s="90">
        <f t="shared" si="0"/>
        <v>9650749.019206</v>
      </c>
      <c r="J11" s="90">
        <f t="shared" si="0"/>
        <v>44473.509401058735</v>
      </c>
      <c r="K11" s="90">
        <f t="shared" si="0"/>
        <v>71862.98938700015</v>
      </c>
      <c r="L11" s="90">
        <f t="shared" si="0"/>
        <v>9572207.907007</v>
      </c>
      <c r="M11" s="90">
        <f t="shared" si="0"/>
        <v>0</v>
      </c>
      <c r="N11" s="75">
        <f>SUM(N12:N15)</f>
        <v>9644070.896394</v>
      </c>
      <c r="O11" s="90">
        <f t="shared" si="0"/>
        <v>37887.093360058716</v>
      </c>
      <c r="P11" s="90">
        <f t="shared" si="0"/>
        <v>9644770.726317</v>
      </c>
      <c r="Q11" s="90">
        <f t="shared" si="0"/>
        <v>9594395.93067386</v>
      </c>
      <c r="R11" s="90">
        <f t="shared" si="0"/>
        <v>0</v>
      </c>
      <c r="S11" s="90">
        <f t="shared" si="0"/>
        <v>3538992.8499999954</v>
      </c>
      <c r="T11" s="90">
        <f t="shared" si="0"/>
        <v>0</v>
      </c>
      <c r="U11" s="66">
        <f t="shared" si="0"/>
        <v>3538992.8499999954</v>
      </c>
      <c r="V11" s="90">
        <f t="shared" si="0"/>
        <v>0</v>
      </c>
      <c r="W11" s="90">
        <f t="shared" si="0"/>
        <v>3538992.8499999954</v>
      </c>
      <c r="X11" s="90">
        <f t="shared" si="0"/>
        <v>0</v>
      </c>
      <c r="Y11" s="66">
        <f>SUM(Y12:Y15)</f>
        <v>3538992.8499999954</v>
      </c>
      <c r="Z11" s="90">
        <f t="shared" si="0"/>
        <v>4447581.829224997</v>
      </c>
      <c r="AA11" s="91">
        <f t="shared" si="0"/>
        <v>4473185.743185997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305</v>
      </c>
      <c r="D12" s="93">
        <v>540761</v>
      </c>
      <c r="E12" s="93">
        <v>0</v>
      </c>
      <c r="F12" s="62">
        <f>SUM(C12:E12)</f>
        <v>541066</v>
      </c>
      <c r="G12" s="93">
        <v>754198</v>
      </c>
      <c r="H12" s="46"/>
      <c r="I12" s="93">
        <v>9650749.019206</v>
      </c>
      <c r="J12" s="93">
        <v>44473.509401058735</v>
      </c>
      <c r="K12" s="93">
        <v>71862.98938700015</v>
      </c>
      <c r="L12" s="93">
        <v>9572207.907007</v>
      </c>
      <c r="M12" s="93">
        <v>0</v>
      </c>
      <c r="N12" s="76">
        <f>SUM(K12:M12)</f>
        <v>9644070.896394</v>
      </c>
      <c r="O12" s="93">
        <v>37887.093360058716</v>
      </c>
      <c r="P12" s="93">
        <v>9644770.726317</v>
      </c>
      <c r="Q12" s="93">
        <v>9594395.93067386</v>
      </c>
      <c r="R12" s="93">
        <v>0</v>
      </c>
      <c r="S12" s="93">
        <v>3538992.8499999954</v>
      </c>
      <c r="T12" s="93">
        <v>0</v>
      </c>
      <c r="U12" s="62">
        <f>SUM(R12:T12)</f>
        <v>3538992.8499999954</v>
      </c>
      <c r="V12" s="93">
        <v>0</v>
      </c>
      <c r="W12" s="93">
        <v>3538992.8499999954</v>
      </c>
      <c r="X12" s="93">
        <v>0</v>
      </c>
      <c r="Y12" s="62">
        <f>SUM(V12:X12)</f>
        <v>3538992.8499999954</v>
      </c>
      <c r="Z12" s="93">
        <v>4447581.829224997</v>
      </c>
      <c r="AA12" s="94">
        <v>4473185.743185997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6089</v>
      </c>
      <c r="E16" s="102">
        <v>0</v>
      </c>
      <c r="F16" s="65">
        <f>SUM(C16:E16)</f>
        <v>6089</v>
      </c>
      <c r="G16" s="102">
        <v>556</v>
      </c>
      <c r="H16" s="47"/>
      <c r="I16" s="102">
        <v>139156.29999999996</v>
      </c>
      <c r="J16" s="102">
        <v>0</v>
      </c>
      <c r="K16" s="102">
        <v>0</v>
      </c>
      <c r="L16" s="102">
        <v>139156.29999999996</v>
      </c>
      <c r="M16" s="102">
        <v>0</v>
      </c>
      <c r="N16" s="79">
        <f>SUM(K16:M16)</f>
        <v>139156.29999999996</v>
      </c>
      <c r="O16" s="102">
        <v>0</v>
      </c>
      <c r="P16" s="102">
        <v>138363.68462199997</v>
      </c>
      <c r="Q16" s="102">
        <v>138363.68462199997</v>
      </c>
      <c r="R16" s="102">
        <v>0</v>
      </c>
      <c r="S16" s="102">
        <v>12130.399999999998</v>
      </c>
      <c r="T16" s="102">
        <v>0</v>
      </c>
      <c r="U16" s="65">
        <f>SUM(R16:T16)</f>
        <v>12130.399999999998</v>
      </c>
      <c r="V16" s="102">
        <v>0</v>
      </c>
      <c r="W16" s="102">
        <v>12130.399999999998</v>
      </c>
      <c r="X16" s="102">
        <v>0</v>
      </c>
      <c r="Y16" s="65">
        <f>SUM(V16:X16)</f>
        <v>12130.399999999998</v>
      </c>
      <c r="Z16" s="102">
        <v>6645.008916000023</v>
      </c>
      <c r="AA16" s="103">
        <v>6645.008916000023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23800</v>
      </c>
      <c r="D17" s="90">
        <f>SUM(D18:D19)</f>
        <v>6084</v>
      </c>
      <c r="E17" s="90">
        <f>SUM(E18:E19)</f>
        <v>456</v>
      </c>
      <c r="F17" s="66">
        <f>SUM(F18:F19)</f>
        <v>30340</v>
      </c>
      <c r="G17" s="90">
        <f>SUM(G18:G19)</f>
        <v>30176</v>
      </c>
      <c r="H17" s="50"/>
      <c r="I17" s="90">
        <f aca="true" t="shared" si="1" ref="I17:AA17">SUM(I18:I19)</f>
        <v>1480648.5357220164</v>
      </c>
      <c r="J17" s="90">
        <f t="shared" si="1"/>
        <v>97398.35822688953</v>
      </c>
      <c r="K17" s="90">
        <f t="shared" si="1"/>
        <v>1034946.1151000069</v>
      </c>
      <c r="L17" s="90">
        <f t="shared" si="1"/>
        <v>376454.7187790003</v>
      </c>
      <c r="M17" s="90">
        <f t="shared" si="1"/>
        <v>12558.621645999938</v>
      </c>
      <c r="N17" s="75">
        <f t="shared" si="1"/>
        <v>1423959.455525007</v>
      </c>
      <c r="O17" s="90">
        <f t="shared" si="1"/>
        <v>94614.793422889</v>
      </c>
      <c r="P17" s="90">
        <f t="shared" si="1"/>
        <v>1216214.8077110073</v>
      </c>
      <c r="Q17" s="90">
        <f t="shared" si="1"/>
        <v>1107138.6306266543</v>
      </c>
      <c r="R17" s="90">
        <f t="shared" si="1"/>
        <v>28398</v>
      </c>
      <c r="S17" s="90">
        <f t="shared" si="1"/>
        <v>13275</v>
      </c>
      <c r="T17" s="90">
        <f t="shared" si="1"/>
        <v>0</v>
      </c>
      <c r="U17" s="66">
        <f t="shared" si="1"/>
        <v>41673</v>
      </c>
      <c r="V17" s="90">
        <f t="shared" si="1"/>
        <v>28398</v>
      </c>
      <c r="W17" s="90">
        <f t="shared" si="1"/>
        <v>13275</v>
      </c>
      <c r="X17" s="90">
        <f t="shared" si="1"/>
        <v>0</v>
      </c>
      <c r="Y17" s="66">
        <f t="shared" si="1"/>
        <v>41673</v>
      </c>
      <c r="Z17" s="90">
        <f t="shared" si="1"/>
        <v>150155.9</v>
      </c>
      <c r="AA17" s="91">
        <f t="shared" si="1"/>
        <v>76705.25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20439</v>
      </c>
      <c r="D18" s="105">
        <v>3</v>
      </c>
      <c r="E18" s="105">
        <v>371</v>
      </c>
      <c r="F18" s="67">
        <f>SUM(C18:E18)</f>
        <v>20813</v>
      </c>
      <c r="G18" s="105">
        <v>19697</v>
      </c>
      <c r="H18" s="49"/>
      <c r="I18" s="105">
        <v>708237.4876140163</v>
      </c>
      <c r="J18" s="105">
        <v>95597.72122688952</v>
      </c>
      <c r="K18" s="105">
        <v>672040.9494440058</v>
      </c>
      <c r="L18" s="105">
        <v>822.4614249999998</v>
      </c>
      <c r="M18" s="105">
        <v>9583.153387999937</v>
      </c>
      <c r="N18" s="80">
        <f>SUM(K18:M18)</f>
        <v>682446.5642570058</v>
      </c>
      <c r="O18" s="105">
        <v>92814.15642288899</v>
      </c>
      <c r="P18" s="105">
        <v>581599.9203260129</v>
      </c>
      <c r="Q18" s="105">
        <v>473450.8167196597</v>
      </c>
      <c r="R18" s="105">
        <v>28398</v>
      </c>
      <c r="S18" s="105">
        <v>0</v>
      </c>
      <c r="T18" s="105">
        <v>0</v>
      </c>
      <c r="U18" s="67">
        <f>SUM(R18:T18)</f>
        <v>28398</v>
      </c>
      <c r="V18" s="105">
        <v>28398</v>
      </c>
      <c r="W18" s="105">
        <v>0</v>
      </c>
      <c r="X18" s="105">
        <v>0</v>
      </c>
      <c r="Y18" s="67">
        <f>SUM(V18:X18)</f>
        <v>28398</v>
      </c>
      <c r="Z18" s="105">
        <v>120848.65</v>
      </c>
      <c r="AA18" s="106">
        <v>47398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3361</v>
      </c>
      <c r="D19" s="108">
        <v>6081</v>
      </c>
      <c r="E19" s="108">
        <v>85</v>
      </c>
      <c r="F19" s="68">
        <f>SUM(C19:E19)</f>
        <v>9527</v>
      </c>
      <c r="G19" s="108">
        <v>10479</v>
      </c>
      <c r="H19" s="48"/>
      <c r="I19" s="108">
        <v>772411.0481080001</v>
      </c>
      <c r="J19" s="108">
        <v>1800.6369999999997</v>
      </c>
      <c r="K19" s="108">
        <v>362905.1656560011</v>
      </c>
      <c r="L19" s="108">
        <v>375632.2573540003</v>
      </c>
      <c r="M19" s="108">
        <v>2975.4682580000003</v>
      </c>
      <c r="N19" s="81">
        <f>SUM(K19:M19)</f>
        <v>741512.8912680014</v>
      </c>
      <c r="O19" s="108">
        <v>1800.6369999999997</v>
      </c>
      <c r="P19" s="108">
        <v>634614.8873849944</v>
      </c>
      <c r="Q19" s="108">
        <v>633687.8139069944</v>
      </c>
      <c r="R19" s="108">
        <v>0</v>
      </c>
      <c r="S19" s="108">
        <v>13275</v>
      </c>
      <c r="T19" s="108">
        <v>0</v>
      </c>
      <c r="U19" s="68">
        <f>SUM(R19:T19)</f>
        <v>13275</v>
      </c>
      <c r="V19" s="108">
        <v>0</v>
      </c>
      <c r="W19" s="108">
        <v>13275</v>
      </c>
      <c r="X19" s="108">
        <v>0</v>
      </c>
      <c r="Y19" s="68">
        <f>SUM(V19:X19)</f>
        <v>13275</v>
      </c>
      <c r="Z19" s="108">
        <v>29307.25</v>
      </c>
      <c r="AA19" s="109">
        <v>29307.25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205</v>
      </c>
      <c r="D20" s="111">
        <v>0</v>
      </c>
      <c r="E20" s="111">
        <v>0</v>
      </c>
      <c r="F20" s="69">
        <f>SUM(C20:E20)</f>
        <v>205</v>
      </c>
      <c r="G20" s="111">
        <v>292</v>
      </c>
      <c r="H20" s="47"/>
      <c r="I20" s="111">
        <v>38751.55252799999</v>
      </c>
      <c r="J20" s="111">
        <v>35248.88428272679</v>
      </c>
      <c r="K20" s="111">
        <v>38751.55252799999</v>
      </c>
      <c r="L20" s="111">
        <v>0</v>
      </c>
      <c r="M20" s="111">
        <v>0</v>
      </c>
      <c r="N20" s="82">
        <f>SUM(K20:M20)</f>
        <v>38751.55252799999</v>
      </c>
      <c r="O20" s="111">
        <v>35248.884282726794</v>
      </c>
      <c r="P20" s="111">
        <v>21737.321158999963</v>
      </c>
      <c r="Q20" s="111">
        <v>1900.68289550586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6880</v>
      </c>
      <c r="D21" s="90">
        <f t="shared" si="3"/>
        <v>8188</v>
      </c>
      <c r="E21" s="90">
        <f t="shared" si="3"/>
        <v>1573</v>
      </c>
      <c r="F21" s="66">
        <f t="shared" si="3"/>
        <v>16641</v>
      </c>
      <c r="G21" s="90">
        <f t="shared" si="3"/>
        <v>16048</v>
      </c>
      <c r="H21" s="90">
        <f t="shared" si="3"/>
        <v>16641</v>
      </c>
      <c r="I21" s="90">
        <f t="shared" si="3"/>
        <v>16748286.112202112</v>
      </c>
      <c r="J21" s="90">
        <f t="shared" si="3"/>
        <v>177342.69170499998</v>
      </c>
      <c r="K21" s="90">
        <f t="shared" si="3"/>
        <v>6353856.906797012</v>
      </c>
      <c r="L21" s="90">
        <f t="shared" si="3"/>
        <v>9131708.941581987</v>
      </c>
      <c r="M21" s="90">
        <f t="shared" si="3"/>
        <v>323819.1539570006</v>
      </c>
      <c r="N21" s="75">
        <f t="shared" si="3"/>
        <v>15809385.002336</v>
      </c>
      <c r="O21" s="90">
        <f t="shared" si="3"/>
        <v>176193.39721</v>
      </c>
      <c r="P21" s="90">
        <f t="shared" si="3"/>
        <v>15254817.955590088</v>
      </c>
      <c r="Q21" s="90">
        <f t="shared" si="3"/>
        <v>15080544.961664995</v>
      </c>
      <c r="R21" s="90">
        <f t="shared" si="3"/>
        <v>3812072.0300000003</v>
      </c>
      <c r="S21" s="90">
        <f t="shared" si="3"/>
        <v>6999167.199999993</v>
      </c>
      <c r="T21" s="90">
        <f t="shared" si="3"/>
        <v>289105.64999999997</v>
      </c>
      <c r="U21" s="66">
        <f t="shared" si="3"/>
        <v>11100344.879999993</v>
      </c>
      <c r="V21" s="90">
        <f t="shared" si="3"/>
        <v>3812072.0300000003</v>
      </c>
      <c r="W21" s="90">
        <f t="shared" si="3"/>
        <v>6986795.967499993</v>
      </c>
      <c r="X21" s="90">
        <f t="shared" si="3"/>
        <v>289105.64999999997</v>
      </c>
      <c r="Y21" s="66">
        <f t="shared" si="3"/>
        <v>11087973.647499993</v>
      </c>
      <c r="Z21" s="90">
        <f t="shared" si="3"/>
        <v>8721706.763599891</v>
      </c>
      <c r="AA21" s="91">
        <f t="shared" si="3"/>
        <v>8708737.30723437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6880</v>
      </c>
      <c r="D22" s="93">
        <v>8188</v>
      </c>
      <c r="E22" s="93">
        <v>1573</v>
      </c>
      <c r="F22" s="62">
        <f>SUM(C22:E22)</f>
        <v>16641</v>
      </c>
      <c r="G22" s="93">
        <v>16048</v>
      </c>
      <c r="H22" s="93">
        <f>F22</f>
        <v>16641</v>
      </c>
      <c r="I22" s="93">
        <v>16748286.112202112</v>
      </c>
      <c r="J22" s="93">
        <v>177342.69170499998</v>
      </c>
      <c r="K22" s="93">
        <v>6353856.906797012</v>
      </c>
      <c r="L22" s="93">
        <v>9131708.941581987</v>
      </c>
      <c r="M22" s="93">
        <v>323819.1539570006</v>
      </c>
      <c r="N22" s="76">
        <f>SUM(K22:M22)</f>
        <v>15809385.002336</v>
      </c>
      <c r="O22" s="93">
        <v>176193.39721</v>
      </c>
      <c r="P22" s="93">
        <v>15254817.955590088</v>
      </c>
      <c r="Q22" s="93">
        <v>15080544.961664995</v>
      </c>
      <c r="R22" s="93">
        <v>3812072.0300000003</v>
      </c>
      <c r="S22" s="93">
        <v>6999167.199999993</v>
      </c>
      <c r="T22" s="93">
        <v>289105.64999999997</v>
      </c>
      <c r="U22" s="62">
        <f>SUM(R22:T22)</f>
        <v>11100344.879999993</v>
      </c>
      <c r="V22" s="93">
        <v>3812072.0300000003</v>
      </c>
      <c r="W22" s="93">
        <v>6986795.967499993</v>
      </c>
      <c r="X22" s="93">
        <v>289105.64999999997</v>
      </c>
      <c r="Y22" s="62">
        <f>SUM(V22:X22)</f>
        <v>11087973.647499993</v>
      </c>
      <c r="Z22" s="93">
        <v>8721706.763599891</v>
      </c>
      <c r="AA22" s="94">
        <v>8708737.30723437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13028</v>
      </c>
      <c r="D24" s="114">
        <f t="shared" si="5"/>
        <v>723732</v>
      </c>
      <c r="E24" s="114">
        <f t="shared" si="5"/>
        <v>3335</v>
      </c>
      <c r="F24" s="70">
        <f t="shared" si="5"/>
        <v>740095</v>
      </c>
      <c r="G24" s="114">
        <f t="shared" si="5"/>
        <v>96767</v>
      </c>
      <c r="H24" s="114">
        <f t="shared" si="5"/>
        <v>740022</v>
      </c>
      <c r="I24" s="114">
        <f t="shared" si="5"/>
        <v>5891393.211665203</v>
      </c>
      <c r="J24" s="114">
        <f t="shared" si="5"/>
        <v>271800.078423</v>
      </c>
      <c r="K24" s="114">
        <f t="shared" si="5"/>
        <v>1941046.1189593473</v>
      </c>
      <c r="L24" s="114">
        <f t="shared" si="5"/>
        <v>3643531.1602658834</v>
      </c>
      <c r="M24" s="114">
        <f t="shared" si="5"/>
        <v>182507.81389399653</v>
      </c>
      <c r="N24" s="15">
        <f t="shared" si="5"/>
        <v>5767085.093119227</v>
      </c>
      <c r="O24" s="114">
        <f t="shared" si="5"/>
        <v>271800.078423</v>
      </c>
      <c r="P24" s="114">
        <f t="shared" si="5"/>
        <v>5257758.446894069</v>
      </c>
      <c r="Q24" s="114">
        <f t="shared" si="5"/>
        <v>5053329.016998478</v>
      </c>
      <c r="R24" s="114">
        <f t="shared" si="5"/>
        <v>502404.25779411773</v>
      </c>
      <c r="S24" s="114">
        <f t="shared" si="5"/>
        <v>971584.8670588237</v>
      </c>
      <c r="T24" s="114">
        <f t="shared" si="5"/>
        <v>93618.29</v>
      </c>
      <c r="U24" s="70">
        <f t="shared" si="5"/>
        <v>1567607.4148529414</v>
      </c>
      <c r="V24" s="114">
        <f t="shared" si="5"/>
        <v>494414.1077941177</v>
      </c>
      <c r="W24" s="114">
        <f t="shared" si="5"/>
        <v>971584.8670588237</v>
      </c>
      <c r="X24" s="114">
        <f t="shared" si="5"/>
        <v>93618.29</v>
      </c>
      <c r="Y24" s="70">
        <f t="shared" si="5"/>
        <v>1559617.2648529413</v>
      </c>
      <c r="Z24" s="114">
        <f t="shared" si="5"/>
        <v>1859823.6857670587</v>
      </c>
      <c r="AA24" s="115">
        <f t="shared" si="5"/>
        <v>1796017.0217670589</v>
      </c>
      <c r="AC24" s="113">
        <f aca="true" t="shared" si="6" ref="AC24:AL24">SUM(AC25:AC27)</f>
        <v>1703435.0330882352</v>
      </c>
      <c r="AD24" s="114">
        <f t="shared" si="6"/>
        <v>0</v>
      </c>
      <c r="AE24" s="114">
        <f t="shared" si="6"/>
        <v>1703435.0330882352</v>
      </c>
      <c r="AF24" s="114">
        <f t="shared" si="6"/>
        <v>0</v>
      </c>
      <c r="AG24" s="114">
        <f t="shared" si="6"/>
        <v>1664067.100279159</v>
      </c>
      <c r="AH24" s="114">
        <f t="shared" si="6"/>
        <v>1664067.100279159</v>
      </c>
      <c r="AI24" s="114">
        <f t="shared" si="6"/>
        <v>88486.64485294119</v>
      </c>
      <c r="AJ24" s="114">
        <f t="shared" si="6"/>
        <v>88486.64485294119</v>
      </c>
      <c r="AK24" s="114">
        <f t="shared" si="6"/>
        <v>103432.56764705882</v>
      </c>
      <c r="AL24" s="115">
        <f t="shared" si="6"/>
        <v>103432.56764705882</v>
      </c>
    </row>
    <row r="25" spans="1:38" ht="24.75" customHeight="1">
      <c r="A25" s="17"/>
      <c r="B25" s="6" t="s">
        <v>42</v>
      </c>
      <c r="C25" s="125">
        <v>6206</v>
      </c>
      <c r="D25" s="93">
        <v>702897</v>
      </c>
      <c r="E25" s="93">
        <v>0</v>
      </c>
      <c r="F25" s="62">
        <f>SUM(C25:E25)</f>
        <v>709103</v>
      </c>
      <c r="G25" s="93">
        <v>64828</v>
      </c>
      <c r="H25" s="93">
        <f>F25</f>
        <v>709103</v>
      </c>
      <c r="I25" s="93">
        <v>1703435.0330882352</v>
      </c>
      <c r="J25" s="93">
        <v>0</v>
      </c>
      <c r="K25" s="93">
        <v>51353.70588235293</v>
      </c>
      <c r="L25" s="93">
        <v>1652081.3272058822</v>
      </c>
      <c r="M25" s="93">
        <v>0</v>
      </c>
      <c r="N25" s="76">
        <f>SUM(K25:M25)</f>
        <v>1703435.0330882352</v>
      </c>
      <c r="O25" s="93">
        <v>0</v>
      </c>
      <c r="P25" s="93">
        <v>1664067.100279159</v>
      </c>
      <c r="Q25" s="93">
        <v>1664067.100279159</v>
      </c>
      <c r="R25" s="93">
        <v>7320.197794117647</v>
      </c>
      <c r="S25" s="93">
        <v>81166.44705882354</v>
      </c>
      <c r="T25" s="93">
        <v>0</v>
      </c>
      <c r="U25" s="62">
        <f>SUM(R25:T25)</f>
        <v>88486.64485294119</v>
      </c>
      <c r="V25" s="93">
        <v>7320.197794117647</v>
      </c>
      <c r="W25" s="93">
        <v>81166.44705882354</v>
      </c>
      <c r="X25" s="93">
        <v>0</v>
      </c>
      <c r="Y25" s="62">
        <f>SUM(V25:X25)</f>
        <v>88486.64485294119</v>
      </c>
      <c r="Z25" s="93">
        <v>103432.56764705882</v>
      </c>
      <c r="AA25" s="94">
        <v>103432.56764705882</v>
      </c>
      <c r="AC25" s="92">
        <v>1703435.0330882352</v>
      </c>
      <c r="AD25" s="93">
        <v>0</v>
      </c>
      <c r="AE25" s="93">
        <v>1703435.0330882352</v>
      </c>
      <c r="AF25" s="93">
        <v>0</v>
      </c>
      <c r="AG25" s="93">
        <v>1664067.100279159</v>
      </c>
      <c r="AH25" s="93">
        <v>1664067.100279159</v>
      </c>
      <c r="AI25" s="93">
        <v>88486.64485294119</v>
      </c>
      <c r="AJ25" s="93">
        <v>88486.64485294119</v>
      </c>
      <c r="AK25" s="93">
        <v>103432.56764705882</v>
      </c>
      <c r="AL25" s="94">
        <v>103432.56764705882</v>
      </c>
    </row>
    <row r="26" spans="1:38" ht="24.75" customHeight="1">
      <c r="A26" s="18"/>
      <c r="B26" s="7" t="s">
        <v>3</v>
      </c>
      <c r="C26" s="32">
        <v>6750</v>
      </c>
      <c r="D26" s="129">
        <v>20835</v>
      </c>
      <c r="E26" s="129">
        <v>3334</v>
      </c>
      <c r="F26" s="60">
        <f>SUM(C26:E26)</f>
        <v>30919</v>
      </c>
      <c r="G26" s="129">
        <v>31856</v>
      </c>
      <c r="H26" s="129">
        <f>F26</f>
        <v>30919</v>
      </c>
      <c r="I26" s="129">
        <v>3363488.7060669684</v>
      </c>
      <c r="J26" s="129">
        <v>-0.1095</v>
      </c>
      <c r="K26" s="129">
        <v>1101580.3589089944</v>
      </c>
      <c r="L26" s="129">
        <v>1991449.833060001</v>
      </c>
      <c r="M26" s="129">
        <v>155507.81389399653</v>
      </c>
      <c r="N26" s="57">
        <f>SUM(K26:M26)</f>
        <v>3248538.005862992</v>
      </c>
      <c r="O26" s="129">
        <v>-0.1095</v>
      </c>
      <c r="P26" s="129">
        <v>2807855.0212049107</v>
      </c>
      <c r="Q26" s="129">
        <v>2807230.873724911</v>
      </c>
      <c r="R26" s="129">
        <v>381398.23000000004</v>
      </c>
      <c r="S26" s="129">
        <v>890418.4200000002</v>
      </c>
      <c r="T26" s="129">
        <v>87768.29</v>
      </c>
      <c r="U26" s="60">
        <f>SUM(R26:T26)</f>
        <v>1359584.9400000002</v>
      </c>
      <c r="V26" s="129">
        <v>381398.23000000004</v>
      </c>
      <c r="W26" s="129">
        <v>890418.4200000002</v>
      </c>
      <c r="X26" s="129">
        <v>87768.29</v>
      </c>
      <c r="Y26" s="60">
        <f>SUM(V26:X26)</f>
        <v>1359584.9400000002</v>
      </c>
      <c r="Z26" s="129">
        <v>1361441.7200000002</v>
      </c>
      <c r="AA26" s="130">
        <v>1361441.7200000002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72</v>
      </c>
      <c r="D27" s="119">
        <v>0</v>
      </c>
      <c r="E27" s="119">
        <v>1</v>
      </c>
      <c r="F27" s="71">
        <f>SUM(C27:E27)</f>
        <v>73</v>
      </c>
      <c r="G27" s="119">
        <v>83</v>
      </c>
      <c r="H27" s="48"/>
      <c r="I27" s="119">
        <v>824469.47251</v>
      </c>
      <c r="J27" s="119">
        <v>271800.187923</v>
      </c>
      <c r="K27" s="119">
        <v>788112.0541679999</v>
      </c>
      <c r="L27" s="119">
        <v>0</v>
      </c>
      <c r="M27" s="119">
        <v>27000</v>
      </c>
      <c r="N27" s="83">
        <f>SUM(K27:M27)</f>
        <v>815112.0541679999</v>
      </c>
      <c r="O27" s="119">
        <v>271800.187923</v>
      </c>
      <c r="P27" s="119">
        <v>785836.32541</v>
      </c>
      <c r="Q27" s="119">
        <v>582031.0429944085</v>
      </c>
      <c r="R27" s="119">
        <v>113685.83</v>
      </c>
      <c r="S27" s="119">
        <v>0</v>
      </c>
      <c r="T27" s="119">
        <v>5850</v>
      </c>
      <c r="U27" s="71">
        <f>SUM(R27:T27)</f>
        <v>119535.83</v>
      </c>
      <c r="V27" s="119">
        <v>105695.68000000001</v>
      </c>
      <c r="W27" s="119">
        <v>0</v>
      </c>
      <c r="X27" s="119">
        <v>5850</v>
      </c>
      <c r="Y27" s="71">
        <f>SUM(V27:X27)</f>
        <v>111545.68000000001</v>
      </c>
      <c r="Z27" s="119">
        <v>394949.3981199999</v>
      </c>
      <c r="AA27" s="120">
        <v>331142.7341199999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2</v>
      </c>
      <c r="D29" s="14">
        <v>0</v>
      </c>
      <c r="E29" s="14">
        <v>2</v>
      </c>
      <c r="F29" s="72">
        <f>SUM(C29:E29)</f>
        <v>4</v>
      </c>
      <c r="G29" s="14">
        <v>2</v>
      </c>
      <c r="H29" s="52">
        <f>F29</f>
        <v>4</v>
      </c>
      <c r="I29" s="14">
        <v>211661.52</v>
      </c>
      <c r="J29" s="14">
        <v>192910.64459999997</v>
      </c>
      <c r="K29" s="14">
        <v>80209.68</v>
      </c>
      <c r="L29" s="14">
        <v>0</v>
      </c>
      <c r="M29" s="14">
        <v>131451.84</v>
      </c>
      <c r="N29" s="84">
        <f>SUM(K29:M29)</f>
        <v>211661.52</v>
      </c>
      <c r="O29" s="14">
        <v>192910.64459999997</v>
      </c>
      <c r="P29" s="14">
        <v>255562.16742899996</v>
      </c>
      <c r="Q29" s="14">
        <v>16620.142827796924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4698768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1</v>
      </c>
      <c r="D33" s="111">
        <v>0</v>
      </c>
      <c r="E33" s="111">
        <v>0</v>
      </c>
      <c r="F33" s="69">
        <f>SUM(C33:E33)</f>
        <v>1</v>
      </c>
      <c r="G33" s="111">
        <v>1</v>
      </c>
      <c r="H33" s="111">
        <f>F33</f>
        <v>1</v>
      </c>
      <c r="I33" s="111">
        <v>8865.6</v>
      </c>
      <c r="J33" s="111">
        <v>0</v>
      </c>
      <c r="K33" s="111">
        <v>8865.6</v>
      </c>
      <c r="L33" s="111">
        <v>0</v>
      </c>
      <c r="M33" s="111">
        <v>0</v>
      </c>
      <c r="N33" s="82">
        <f>SUM(K33:M33)</f>
        <v>8865.6</v>
      </c>
      <c r="O33" s="111">
        <v>0</v>
      </c>
      <c r="P33" s="111">
        <v>24.22295099999974</v>
      </c>
      <c r="Q33" s="111">
        <v>24.22295099999974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4178</v>
      </c>
      <c r="D37" s="117">
        <v>68</v>
      </c>
      <c r="E37" s="117">
        <v>1</v>
      </c>
      <c r="F37" s="73">
        <f>SUM(C37:E37)</f>
        <v>4247</v>
      </c>
      <c r="G37" s="117">
        <v>806</v>
      </c>
      <c r="H37" s="50"/>
      <c r="I37" s="117">
        <v>2897698.7454810003</v>
      </c>
      <c r="J37" s="117">
        <v>237370.99716151934</v>
      </c>
      <c r="K37" s="117">
        <v>2885816.660228</v>
      </c>
      <c r="L37" s="117">
        <v>9146.309690999999</v>
      </c>
      <c r="M37" s="117">
        <v>521.352</v>
      </c>
      <c r="N37" s="85">
        <f>SUM(K37:M37)</f>
        <v>2895484.321919</v>
      </c>
      <c r="O37" s="117">
        <v>237370.9971615194</v>
      </c>
      <c r="P37" s="117">
        <v>2646685.5452200007</v>
      </c>
      <c r="Q37" s="117">
        <v>2409006.5511274855</v>
      </c>
      <c r="R37" s="117">
        <v>742986.7899999999</v>
      </c>
      <c r="S37" s="117">
        <v>1975.5</v>
      </c>
      <c r="T37" s="117">
        <v>0</v>
      </c>
      <c r="U37" s="73">
        <f>SUM(R37:T37)</f>
        <v>744962.2899999999</v>
      </c>
      <c r="V37" s="117">
        <v>717530.72</v>
      </c>
      <c r="W37" s="117">
        <v>1975.5</v>
      </c>
      <c r="X37" s="117">
        <v>0</v>
      </c>
      <c r="Y37" s="73">
        <f>SUM(V37:X37)</f>
        <v>719506.22</v>
      </c>
      <c r="Z37" s="117">
        <v>669936.7663819995</v>
      </c>
      <c r="AA37" s="118">
        <v>288210.5494333265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15821</v>
      </c>
      <c r="D38" s="111">
        <v>104592</v>
      </c>
      <c r="E38" s="111">
        <v>262</v>
      </c>
      <c r="F38" s="69">
        <f>SUM(C38:E38)</f>
        <v>120675</v>
      </c>
      <c r="G38" s="111">
        <v>153405</v>
      </c>
      <c r="H38" s="51"/>
      <c r="I38" s="111">
        <v>28896658.334752306</v>
      </c>
      <c r="J38" s="111">
        <v>15657067.821826568</v>
      </c>
      <c r="K38" s="111">
        <v>17960713.109942008</v>
      </c>
      <c r="L38" s="111">
        <v>9340250.095632225</v>
      </c>
      <c r="M38" s="111">
        <v>71142.32000000008</v>
      </c>
      <c r="N38" s="82">
        <f>SUM(K38:M38)</f>
        <v>27372105.525574233</v>
      </c>
      <c r="O38" s="111">
        <v>15342304.163784573</v>
      </c>
      <c r="P38" s="111">
        <v>23021893.39488552</v>
      </c>
      <c r="Q38" s="111">
        <v>10510402.16138135</v>
      </c>
      <c r="R38" s="111">
        <v>1093610.2399999998</v>
      </c>
      <c r="S38" s="111">
        <v>1475272.0399999998</v>
      </c>
      <c r="T38" s="111">
        <v>1100</v>
      </c>
      <c r="U38" s="69">
        <f>SUM(R38:T38)</f>
        <v>2569982.2799999993</v>
      </c>
      <c r="V38" s="111">
        <v>953476.3199999997</v>
      </c>
      <c r="W38" s="111">
        <v>774353.0389999999</v>
      </c>
      <c r="X38" s="111">
        <v>1100</v>
      </c>
      <c r="Y38" s="69">
        <f>SUM(V38:X38)</f>
        <v>1728929.3589999997</v>
      </c>
      <c r="Z38" s="111">
        <v>48719390.11580562</v>
      </c>
      <c r="AA38" s="112">
        <v>2709613.4295821115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963</v>
      </c>
      <c r="D40" s="90">
        <f>SUM(D41:D43)</f>
        <v>0</v>
      </c>
      <c r="E40" s="90">
        <f>SUM(E41:E43)</f>
        <v>1</v>
      </c>
      <c r="F40" s="66">
        <f>SUM(F41:F43)</f>
        <v>964</v>
      </c>
      <c r="G40" s="90">
        <f>SUM(G41:G43)</f>
        <v>639</v>
      </c>
      <c r="H40" s="51"/>
      <c r="I40" s="90">
        <f aca="true" t="shared" si="11" ref="I40:AA40">SUM(I41:I43)</f>
        <v>1165276.261746</v>
      </c>
      <c r="J40" s="90">
        <f t="shared" si="11"/>
        <v>523607.9900206644</v>
      </c>
      <c r="K40" s="90">
        <f t="shared" si="11"/>
        <v>1163716.413955</v>
      </c>
      <c r="L40" s="90">
        <f t="shared" si="11"/>
        <v>0</v>
      </c>
      <c r="M40" s="90">
        <f t="shared" si="11"/>
        <v>70</v>
      </c>
      <c r="N40" s="75">
        <f t="shared" si="11"/>
        <v>1163786.413955</v>
      </c>
      <c r="O40" s="90">
        <f t="shared" si="11"/>
        <v>500207.99212066474</v>
      </c>
      <c r="P40" s="90">
        <f t="shared" si="11"/>
        <v>1656423.0046949997</v>
      </c>
      <c r="Q40" s="90">
        <f t="shared" si="11"/>
        <v>599830.6623281707</v>
      </c>
      <c r="R40" s="90">
        <f t="shared" si="11"/>
        <v>326477.02999999997</v>
      </c>
      <c r="S40" s="90">
        <f t="shared" si="11"/>
        <v>0</v>
      </c>
      <c r="T40" s="90">
        <f t="shared" si="11"/>
        <v>0</v>
      </c>
      <c r="U40" s="66">
        <f t="shared" si="11"/>
        <v>326477.02999999997</v>
      </c>
      <c r="V40" s="90">
        <f t="shared" si="11"/>
        <v>170515.485</v>
      </c>
      <c r="W40" s="90">
        <f t="shared" si="11"/>
        <v>0</v>
      </c>
      <c r="X40" s="90">
        <f t="shared" si="11"/>
        <v>0</v>
      </c>
      <c r="Y40" s="66">
        <f t="shared" si="11"/>
        <v>170515.485</v>
      </c>
      <c r="Z40" s="90">
        <f t="shared" si="11"/>
        <v>-4416.566262584973</v>
      </c>
      <c r="AA40" s="91">
        <f t="shared" si="11"/>
        <v>10892.166868707507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21</v>
      </c>
      <c r="D41" s="122">
        <v>0</v>
      </c>
      <c r="E41" s="122">
        <v>0</v>
      </c>
      <c r="F41" s="74">
        <f>SUM(C41:E41)</f>
        <v>21</v>
      </c>
      <c r="G41" s="122">
        <v>46</v>
      </c>
      <c r="H41" s="49"/>
      <c r="I41" s="122">
        <v>192577</v>
      </c>
      <c r="J41" s="122">
        <v>96288.563737</v>
      </c>
      <c r="K41" s="122">
        <v>192577</v>
      </c>
      <c r="L41" s="122">
        <v>0</v>
      </c>
      <c r="M41" s="122">
        <v>0</v>
      </c>
      <c r="N41" s="86">
        <f>SUM(K41:M41)</f>
        <v>192577</v>
      </c>
      <c r="O41" s="122">
        <v>96288.563737</v>
      </c>
      <c r="P41" s="122">
        <v>278261.37187399995</v>
      </c>
      <c r="Q41" s="122">
        <v>140611.98427885838</v>
      </c>
      <c r="R41" s="122">
        <v>60379.63</v>
      </c>
      <c r="S41" s="122">
        <v>0</v>
      </c>
      <c r="T41" s="122">
        <v>0</v>
      </c>
      <c r="U41" s="74">
        <f>SUM(R41:T41)</f>
        <v>60379.63</v>
      </c>
      <c r="V41" s="122">
        <v>30190.304999999997</v>
      </c>
      <c r="W41" s="122">
        <v>0</v>
      </c>
      <c r="X41" s="122">
        <v>0</v>
      </c>
      <c r="Y41" s="74">
        <f>SUM(V41:X41)</f>
        <v>30190.304999999997</v>
      </c>
      <c r="Z41" s="122">
        <v>-43700.96626258497</v>
      </c>
      <c r="AA41" s="123">
        <v>-16430.513131292486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869</v>
      </c>
      <c r="D42" s="129">
        <v>0</v>
      </c>
      <c r="E42" s="129">
        <v>1</v>
      </c>
      <c r="F42" s="60">
        <f>SUM(C42:E42)</f>
        <v>870</v>
      </c>
      <c r="G42" s="129">
        <v>513</v>
      </c>
      <c r="H42" s="127"/>
      <c r="I42" s="129">
        <v>685803.187846</v>
      </c>
      <c r="J42" s="129">
        <v>281945.4886536644</v>
      </c>
      <c r="K42" s="129">
        <v>685733.187846</v>
      </c>
      <c r="L42" s="129">
        <v>0</v>
      </c>
      <c r="M42" s="129">
        <v>70</v>
      </c>
      <c r="N42" s="57">
        <f>SUM(K42:M42)</f>
        <v>685803.187846</v>
      </c>
      <c r="O42" s="129">
        <v>258545.49075366475</v>
      </c>
      <c r="P42" s="129">
        <v>621979.8708169996</v>
      </c>
      <c r="Q42" s="129">
        <v>338403.8210963976</v>
      </c>
      <c r="R42" s="129">
        <v>251544.4</v>
      </c>
      <c r="S42" s="129">
        <v>0</v>
      </c>
      <c r="T42" s="129">
        <v>0</v>
      </c>
      <c r="U42" s="60">
        <f>SUM(R42:T42)</f>
        <v>251544.4</v>
      </c>
      <c r="V42" s="129">
        <v>125772.18</v>
      </c>
      <c r="W42" s="129">
        <v>0</v>
      </c>
      <c r="X42" s="129">
        <v>0</v>
      </c>
      <c r="Y42" s="60">
        <f>SUM(V42:X42)</f>
        <v>125772.18</v>
      </c>
      <c r="Z42" s="129">
        <v>24731.399999999994</v>
      </c>
      <c r="AA42" s="130">
        <v>12769.679999999993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73</v>
      </c>
      <c r="D43" s="119">
        <v>0</v>
      </c>
      <c r="E43" s="119">
        <v>0</v>
      </c>
      <c r="F43" s="71">
        <f>SUM(C43:E43)</f>
        <v>73</v>
      </c>
      <c r="G43" s="119">
        <v>80</v>
      </c>
      <c r="H43" s="48"/>
      <c r="I43" s="119">
        <v>286896.07389999996</v>
      </c>
      <c r="J43" s="119">
        <v>145373.93763</v>
      </c>
      <c r="K43" s="119">
        <v>285406.226109</v>
      </c>
      <c r="L43" s="119">
        <v>0</v>
      </c>
      <c r="M43" s="119">
        <v>0</v>
      </c>
      <c r="N43" s="83">
        <f>SUM(K43:M43)</f>
        <v>285406.226109</v>
      </c>
      <c r="O43" s="119">
        <v>145373.93763</v>
      </c>
      <c r="P43" s="119">
        <v>756181.7620040001</v>
      </c>
      <c r="Q43" s="119">
        <v>120814.8569529147</v>
      </c>
      <c r="R43" s="119">
        <v>14553</v>
      </c>
      <c r="S43" s="119">
        <v>0</v>
      </c>
      <c r="T43" s="119">
        <v>0</v>
      </c>
      <c r="U43" s="71">
        <f>SUM(R43:T43)</f>
        <v>14553</v>
      </c>
      <c r="V43" s="119">
        <v>14553</v>
      </c>
      <c r="W43" s="119">
        <v>0</v>
      </c>
      <c r="X43" s="119">
        <v>0</v>
      </c>
      <c r="Y43" s="71">
        <f>SUM(V43:X43)</f>
        <v>14553</v>
      </c>
      <c r="Z43" s="119">
        <v>14553</v>
      </c>
      <c r="AA43" s="120">
        <v>14553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962</v>
      </c>
      <c r="D45" s="114">
        <f>SUM(D46:D48)</f>
        <v>47421</v>
      </c>
      <c r="E45" s="114">
        <f>SUM(E46:E48)</f>
        <v>0</v>
      </c>
      <c r="F45" s="70">
        <f>SUM(F46:F48)</f>
        <v>48383</v>
      </c>
      <c r="G45" s="114">
        <f>SUM(G46:G48)</f>
        <v>59000</v>
      </c>
      <c r="H45" s="51"/>
      <c r="I45" s="114">
        <f aca="true" t="shared" si="13" ref="I45:AA45">SUM(I46:I48)</f>
        <v>10574726.968796</v>
      </c>
      <c r="J45" s="114">
        <f t="shared" si="13"/>
        <v>5499371.34019648</v>
      </c>
      <c r="K45" s="114">
        <f t="shared" si="13"/>
        <v>8479621.049565999</v>
      </c>
      <c r="L45" s="114">
        <f t="shared" si="13"/>
        <v>2064665.4074229999</v>
      </c>
      <c r="M45" s="114">
        <f t="shared" si="13"/>
        <v>0</v>
      </c>
      <c r="N45" s="15">
        <f t="shared" si="13"/>
        <v>10544286.456989</v>
      </c>
      <c r="O45" s="114">
        <f t="shared" si="13"/>
        <v>5464794.77973948</v>
      </c>
      <c r="P45" s="114">
        <f t="shared" si="13"/>
        <v>9140352.726487</v>
      </c>
      <c r="Q45" s="114">
        <f t="shared" si="13"/>
        <v>4780297.902124295</v>
      </c>
      <c r="R45" s="114">
        <f t="shared" si="13"/>
        <v>702247.0599999999</v>
      </c>
      <c r="S45" s="114">
        <f t="shared" si="13"/>
        <v>318599.7299999997</v>
      </c>
      <c r="T45" s="114">
        <f t="shared" si="13"/>
        <v>0</v>
      </c>
      <c r="U45" s="70">
        <f t="shared" si="13"/>
        <v>1020846.7899999996</v>
      </c>
      <c r="V45" s="114">
        <f t="shared" si="13"/>
        <v>371806.36</v>
      </c>
      <c r="W45" s="114">
        <f t="shared" si="13"/>
        <v>318599.7299999997</v>
      </c>
      <c r="X45" s="114">
        <f t="shared" si="13"/>
        <v>0</v>
      </c>
      <c r="Y45" s="70">
        <f t="shared" si="13"/>
        <v>690406.0899999996</v>
      </c>
      <c r="Z45" s="114">
        <f t="shared" si="13"/>
        <v>1012869.1403439111</v>
      </c>
      <c r="AA45" s="115">
        <f t="shared" si="13"/>
        <v>679925.8034439111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359</v>
      </c>
      <c r="D46" s="132">
        <v>79</v>
      </c>
      <c r="E46" s="132">
        <v>0</v>
      </c>
      <c r="F46" s="61">
        <f>SUM(C46:E46)</f>
        <v>438</v>
      </c>
      <c r="G46" s="132">
        <v>733</v>
      </c>
      <c r="H46" s="49"/>
      <c r="I46" s="132">
        <v>593610.064365</v>
      </c>
      <c r="J46" s="132">
        <v>438771.500777</v>
      </c>
      <c r="K46" s="132">
        <v>575777.447994</v>
      </c>
      <c r="L46" s="132">
        <v>14386.178622</v>
      </c>
      <c r="M46" s="132">
        <v>0</v>
      </c>
      <c r="N46" s="58">
        <f>SUM(K46:M46)</f>
        <v>590163.6266160001</v>
      </c>
      <c r="O46" s="132">
        <v>438771.50077700004</v>
      </c>
      <c r="P46" s="132">
        <v>910416.5059749993</v>
      </c>
      <c r="Q46" s="132">
        <v>410271.14699621947</v>
      </c>
      <c r="R46" s="132">
        <v>5653.72</v>
      </c>
      <c r="S46" s="132">
        <v>0</v>
      </c>
      <c r="T46" s="132">
        <v>0</v>
      </c>
      <c r="U46" s="61">
        <f>SUM(R46:T46)</f>
        <v>5653.72</v>
      </c>
      <c r="V46" s="132">
        <v>5653.72</v>
      </c>
      <c r="W46" s="132">
        <v>0</v>
      </c>
      <c r="X46" s="132">
        <v>0</v>
      </c>
      <c r="Y46" s="61">
        <f>SUM(V46:X46)</f>
        <v>5653.72</v>
      </c>
      <c r="Z46" s="132">
        <v>17476.120000000003</v>
      </c>
      <c r="AA46" s="133">
        <v>17476.120000000003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93</v>
      </c>
      <c r="D47" s="96">
        <v>0</v>
      </c>
      <c r="E47" s="96">
        <v>0</v>
      </c>
      <c r="F47" s="63">
        <f>SUM(C47:E47)</f>
        <v>93</v>
      </c>
      <c r="G47" s="96">
        <v>87</v>
      </c>
      <c r="H47" s="127"/>
      <c r="I47" s="96">
        <v>872028.0726129998</v>
      </c>
      <c r="J47" s="96">
        <v>166658.11340559454</v>
      </c>
      <c r="K47" s="96">
        <v>872028.0726129999</v>
      </c>
      <c r="L47" s="96">
        <v>0</v>
      </c>
      <c r="M47" s="96">
        <v>0</v>
      </c>
      <c r="N47" s="77">
        <f>SUM(K47:M47)</f>
        <v>872028.0726129999</v>
      </c>
      <c r="O47" s="96">
        <v>166658.11340559457</v>
      </c>
      <c r="P47" s="96">
        <v>538278.0096919999</v>
      </c>
      <c r="Q47" s="96">
        <v>389751.7091724511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5250</v>
      </c>
      <c r="AA47" s="97">
        <v>5250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510</v>
      </c>
      <c r="D48" s="119">
        <v>47342</v>
      </c>
      <c r="E48" s="119">
        <v>0</v>
      </c>
      <c r="F48" s="71">
        <f>SUM(C48:E48)</f>
        <v>47852</v>
      </c>
      <c r="G48" s="119">
        <v>58180</v>
      </c>
      <c r="H48" s="127"/>
      <c r="I48" s="119">
        <v>9109088.831818</v>
      </c>
      <c r="J48" s="119">
        <v>4893941.726013886</v>
      </c>
      <c r="K48" s="119">
        <v>7031815.528959</v>
      </c>
      <c r="L48" s="119">
        <v>2050279.228801</v>
      </c>
      <c r="M48" s="119">
        <v>0</v>
      </c>
      <c r="N48" s="83">
        <f>SUM(K48:M48)</f>
        <v>9082094.75776</v>
      </c>
      <c r="O48" s="119">
        <v>4859365.165556886</v>
      </c>
      <c r="P48" s="119">
        <v>7691658.21082</v>
      </c>
      <c r="Q48" s="119">
        <v>3980275.045955625</v>
      </c>
      <c r="R48" s="119">
        <v>696593.34</v>
      </c>
      <c r="S48" s="119">
        <v>318599.7299999997</v>
      </c>
      <c r="T48" s="119">
        <v>0</v>
      </c>
      <c r="U48" s="71">
        <f>SUM(R48:T48)</f>
        <v>1015193.0699999996</v>
      </c>
      <c r="V48" s="119">
        <v>366152.64</v>
      </c>
      <c r="W48" s="119">
        <v>318599.7299999997</v>
      </c>
      <c r="X48" s="119">
        <v>0</v>
      </c>
      <c r="Y48" s="71">
        <f>SUM(V48:X48)</f>
        <v>684752.3699999996</v>
      </c>
      <c r="Z48" s="119">
        <v>990143.0203439111</v>
      </c>
      <c r="AA48" s="120">
        <v>657199.6834439111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1" t="s">
        <v>69</v>
      </c>
      <c r="B50" s="262"/>
      <c r="C50" s="38">
        <f>C11+C16+C17+C20+C21+C24+C28+C29+C30+C33+C34+C37+C38+C39+C40+C44+C45+C49</f>
        <v>66145</v>
      </c>
      <c r="D50" s="15">
        <f aca="true" t="shared" si="15" ref="D50:AL50">D11+D16+D17+D20+D21+D24+D28+D29+D30+D33+D34+D37+D38+D39+D40+D44+D45+D49</f>
        <v>1436935</v>
      </c>
      <c r="E50" s="15">
        <f t="shared" si="15"/>
        <v>5630</v>
      </c>
      <c r="F50" s="15">
        <f t="shared" si="15"/>
        <v>1508710</v>
      </c>
      <c r="G50" s="15">
        <f t="shared" si="15"/>
        <v>1111890</v>
      </c>
      <c r="H50" s="15">
        <f t="shared" si="15"/>
        <v>756668</v>
      </c>
      <c r="I50" s="15">
        <f t="shared" si="15"/>
        <v>77703872.16209865</v>
      </c>
      <c r="J50" s="15">
        <f t="shared" si="15"/>
        <v>22736592.315843906</v>
      </c>
      <c r="K50" s="15">
        <f t="shared" si="15"/>
        <v>40019406.19646237</v>
      </c>
      <c r="L50" s="15">
        <f t="shared" si="15"/>
        <v>34277120.840380095</v>
      </c>
      <c r="M50" s="15">
        <f t="shared" si="15"/>
        <v>722071.101496997</v>
      </c>
      <c r="N50" s="15">
        <f t="shared" si="15"/>
        <v>75018598.13833947</v>
      </c>
      <c r="O50" s="15">
        <f t="shared" si="15"/>
        <v>22353332.824104913</v>
      </c>
      <c r="P50" s="15">
        <f t="shared" si="15"/>
        <v>68254604.00396068</v>
      </c>
      <c r="Q50" s="15">
        <f t="shared" si="15"/>
        <v>49291854.550221585</v>
      </c>
      <c r="R50" s="15">
        <f t="shared" si="15"/>
        <v>7208195.407794118</v>
      </c>
      <c r="S50" s="15">
        <f t="shared" si="15"/>
        <v>13330997.58705881</v>
      </c>
      <c r="T50" s="15">
        <f t="shared" si="15"/>
        <v>383823.93999999994</v>
      </c>
      <c r="U50" s="15">
        <f t="shared" si="15"/>
        <v>20923016.934852928</v>
      </c>
      <c r="V50" s="15">
        <f t="shared" si="15"/>
        <v>6548213.022794118</v>
      </c>
      <c r="W50" s="15">
        <f t="shared" si="15"/>
        <v>12617707.353558812</v>
      </c>
      <c r="X50" s="15">
        <f t="shared" si="15"/>
        <v>383823.93999999994</v>
      </c>
      <c r="Y50" s="15">
        <f t="shared" si="15"/>
        <v>19549744.31635293</v>
      </c>
      <c r="Z50" s="15">
        <f t="shared" si="15"/>
        <v>70282460.64377688</v>
      </c>
      <c r="AA50" s="16">
        <f t="shared" si="15"/>
        <v>18749932.280431483</v>
      </c>
      <c r="AC50" s="55">
        <f t="shared" si="15"/>
        <v>1703435.0330882352</v>
      </c>
      <c r="AD50" s="15">
        <f t="shared" si="15"/>
        <v>0</v>
      </c>
      <c r="AE50" s="15">
        <f t="shared" si="15"/>
        <v>1703435.0330882352</v>
      </c>
      <c r="AF50" s="15">
        <f t="shared" si="15"/>
        <v>0</v>
      </c>
      <c r="AG50" s="15">
        <f t="shared" si="15"/>
        <v>1664067.100279159</v>
      </c>
      <c r="AH50" s="15">
        <f t="shared" si="15"/>
        <v>1664067.100279159</v>
      </c>
      <c r="AI50" s="15">
        <f t="shared" si="15"/>
        <v>88486.64485294119</v>
      </c>
      <c r="AJ50" s="15">
        <f t="shared" si="15"/>
        <v>88486.64485294119</v>
      </c>
      <c r="AK50" s="15">
        <f t="shared" si="15"/>
        <v>103432.56764705882</v>
      </c>
      <c r="AL50" s="16">
        <f t="shared" si="15"/>
        <v>103432.56764705882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Nini Jibladze</cp:lastModifiedBy>
  <cp:lastPrinted>2017-10-18T12:38:28Z</cp:lastPrinted>
  <dcterms:created xsi:type="dcterms:W3CDTF">1996-10-14T23:33:28Z</dcterms:created>
  <dcterms:modified xsi:type="dcterms:W3CDTF">2019-11-15T08:55:59Z</dcterms:modified>
  <cp:category/>
  <cp:version/>
  <cp:contentType/>
  <cp:contentStatus/>
</cp:coreProperties>
</file>